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ogovaan\Desktop\"/>
    </mc:Choice>
  </mc:AlternateContent>
  <bookViews>
    <workbookView xWindow="-135" yWindow="45" windowWidth="11160" windowHeight="9480"/>
  </bookViews>
  <sheets>
    <sheet name="3.10" sheetId="2" r:id="rId1"/>
  </sheets>
  <calcPr calcId="152511"/>
</workbook>
</file>

<file path=xl/calcChain.xml><?xml version="1.0" encoding="utf-8"?>
<calcChain xmlns="http://schemas.openxmlformats.org/spreadsheetml/2006/main">
  <c r="J22" i="2" l="1"/>
  <c r="G5" i="2"/>
  <c r="C18" i="2"/>
  <c r="G6" i="2"/>
  <c r="F6" i="2"/>
  <c r="D6" i="2"/>
  <c r="C6" i="2"/>
  <c r="J16" i="2"/>
  <c r="I16" i="2"/>
  <c r="H16" i="2"/>
  <c r="E16" i="2"/>
  <c r="I8" i="2"/>
  <c r="G19" i="2"/>
  <c r="G18" i="2" s="1"/>
  <c r="F19" i="2"/>
  <c r="F18" i="2" s="1"/>
  <c r="D19" i="2"/>
  <c r="D18" i="2" s="1"/>
  <c r="C19" i="2"/>
  <c r="I21" i="2"/>
  <c r="H21" i="2"/>
  <c r="J26" i="2"/>
  <c r="J27" i="2"/>
  <c r="I26" i="2"/>
  <c r="I27" i="2"/>
  <c r="E26" i="2"/>
  <c r="H6" i="2" l="1"/>
  <c r="J6" i="2"/>
  <c r="I6" i="2"/>
  <c r="E6" i="2"/>
  <c r="J12" i="2" l="1"/>
  <c r="J13" i="2"/>
  <c r="I15" i="2" l="1"/>
  <c r="I14" i="2"/>
  <c r="I13" i="2"/>
  <c r="I11" i="2"/>
  <c r="I10" i="2"/>
  <c r="J8" i="2" l="1"/>
  <c r="J9" i="2"/>
  <c r="J11" i="2"/>
  <c r="J15" i="2"/>
  <c r="J17" i="2"/>
  <c r="H15" i="2"/>
  <c r="H14" i="2"/>
  <c r="H13" i="2"/>
  <c r="H11" i="2"/>
  <c r="H10" i="2"/>
  <c r="E15" i="2"/>
  <c r="E14" i="2"/>
  <c r="E13" i="2"/>
  <c r="E11" i="2"/>
  <c r="E10" i="2"/>
  <c r="H22" i="2"/>
  <c r="H23" i="2"/>
  <c r="H24" i="2"/>
  <c r="H25" i="2"/>
  <c r="H8" i="2"/>
  <c r="H9" i="2"/>
  <c r="H12" i="2"/>
  <c r="H17" i="2"/>
  <c r="E22" i="2"/>
  <c r="E23" i="2"/>
  <c r="E24" i="2"/>
  <c r="E8" i="2"/>
  <c r="E9" i="2"/>
  <c r="E12" i="2"/>
  <c r="E17" i="2"/>
  <c r="I25" i="2"/>
  <c r="I24" i="2"/>
  <c r="J23" i="2"/>
  <c r="I23" i="2"/>
  <c r="I22" i="2"/>
  <c r="I17" i="2"/>
  <c r="I12" i="2"/>
  <c r="I9" i="2"/>
  <c r="J18" i="2" l="1"/>
  <c r="I18" i="2"/>
  <c r="J19" i="2"/>
  <c r="H18" i="2"/>
  <c r="H19" i="2"/>
  <c r="F5" i="2"/>
  <c r="E18" i="2"/>
  <c r="E19" i="2"/>
  <c r="D5" i="2"/>
  <c r="I19" i="2"/>
  <c r="C5" i="2"/>
  <c r="J5" i="2" l="1"/>
  <c r="I5" i="2"/>
  <c r="H5" i="2"/>
  <c r="E5" i="2"/>
</calcChain>
</file>

<file path=xl/sharedStrings.xml><?xml version="1.0" encoding="utf-8"?>
<sst xmlns="http://schemas.openxmlformats.org/spreadsheetml/2006/main" count="45" uniqueCount="34">
  <si>
    <t>Вид дохода</t>
  </si>
  <si>
    <t>Всего доходов</t>
  </si>
  <si>
    <t>в т.ч.</t>
  </si>
  <si>
    <t>Налог на доходы физических лиц</t>
  </si>
  <si>
    <t>Единый сельскохозяйственный налог</t>
  </si>
  <si>
    <t>Акцизы по подакцизным товарам (продукции), производимым на территории Российской Федерации</t>
  </si>
  <si>
    <t>Безвозмездные поступления от других бюджетов бюджетной системы Российской Федерации</t>
  </si>
  <si>
    <t>Налоговые и неналоговые доходы, всего</t>
  </si>
  <si>
    <t>субсидии бюджетам бюджетной системы Российской Федерации (межбюджетные субсидии)</t>
  </si>
  <si>
    <t>иные межбюджетные трансферты</t>
  </si>
  <si>
    <t>Иные безвозмездные поступления</t>
  </si>
  <si>
    <t>Безвозмездные поступления, всего</t>
  </si>
  <si>
    <t>% исполнения плана на год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</si>
  <si>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</si>
  <si>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</si>
  <si>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Налог, взимаемый в связи с применением патентной системы налогообложения</t>
  </si>
  <si>
    <t>Налог на имущество физических лиц</t>
  </si>
  <si>
    <t>Земельный налог</t>
  </si>
  <si>
    <t>Уточненный план на год</t>
  </si>
  <si>
    <t>2017 год</t>
  </si>
  <si>
    <t>субвенции бюджетам бюджетной системы Российской Федерации</t>
  </si>
  <si>
    <t>Темп роста, % (гр.6/гр.3)*100</t>
  </si>
  <si>
    <t>2018 год</t>
  </si>
  <si>
    <t>Отклонение (гр.6-гр.3)</t>
  </si>
  <si>
    <t xml:space="preserve">Исполнение за I полугодие </t>
  </si>
  <si>
    <t>Исполнение за I полугодие</t>
  </si>
  <si>
    <t>св.100</t>
  </si>
  <si>
    <t>Сведения об исполнении консолидированного бюджета Нижневартовского района по доходам в разрезе видов доходов за I полугодие 2018 г. в сравнении с I полугодием 2017 г., тыс. рублей</t>
  </si>
  <si>
    <t>Неналоговые доходы</t>
  </si>
  <si>
    <t>дотации бюджетам бюджетной системы Российской Федерации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</si>
  <si>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</si>
  <si>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</si>
  <si>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Государственная пошлина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</si>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</sst>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5"/>
      <color theme="1"/>
      <name val="Calibri"/>
      <family val="2"/>
      <charset val="204"/>
      <scheme val="minor"/>
    </font>
    <font>
      <b/>
      <sz val="13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2" borderId="1" xfId="0" applyFont="1" applyFill="1" applyBorder="1"/>
    <xf numFmtId="0" fontId="0" fillId="0" borderId="0" xfId="0" applyBorder="1"/>
    <xf numFmtId="0" fontId="1" fillId="0" borderId="0" xfId="0" applyFont="1"/>
    <xf numFmtId="0" fontId="0" fillId="0" borderId="1" xfId="0" applyFill="1" applyBorder="1" applyAlignment="1">
      <alignment wrapText="1"/>
    </xf>
    <xf numFmtId="0" fontId="4" fillId="2" borderId="1" xfId="0" applyFont="1" applyFill="1" applyBorder="1"/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6" fillId="0" borderId="1" xfId="0" applyFont="1" applyFill="1" applyBorder="1" applyAlignment="1">
      <alignment horizontal="right" wrapText="1"/>
    </xf>
    <xf numFmtId="0" fontId="6" fillId="0" borderId="1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right" vertical="center"/>
    </xf>
    <xf numFmtId="0" fontId="10" fillId="0" borderId="7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right" vertical="center"/>
    </xf>
    <xf numFmtId="164" fontId="4" fillId="2" borderId="1" xfId="0" applyNumberFormat="1" applyFont="1" applyFill="1" applyBorder="1" applyAlignment="1">
      <alignment horizontal="right" vertical="center"/>
    </xf>
    <xf numFmtId="164" fontId="5" fillId="0" borderId="1" xfId="0" applyNumberFormat="1" applyFont="1" applyBorder="1" applyAlignment="1">
      <alignment horizontal="right" vertical="center"/>
    </xf>
    <xf numFmtId="164" fontId="0" fillId="0" borderId="1" xfId="0" applyNumberFormat="1" applyBorder="1" applyAlignment="1">
      <alignment horizontal="right" vertical="center"/>
    </xf>
    <xf numFmtId="164" fontId="0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164" fontId="5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6" fillId="0" borderId="0" xfId="0" applyFont="1"/>
    <xf numFmtId="0" fontId="0" fillId="0" borderId="1" xfId="0" applyBorder="1" applyAlignment="1">
      <alignment vertical="top" wrapText="1"/>
    </xf>
    <xf numFmtId="0" fontId="8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right" vertical="center" wrapText="1"/>
    </xf>
    <xf numFmtId="164" fontId="9" fillId="0" borderId="1" xfId="0" applyNumberFormat="1" applyFont="1" applyFill="1" applyBorder="1" applyAlignment="1">
      <alignment horizontal="right" vertical="center" wrapText="1"/>
    </xf>
    <xf numFmtId="0" fontId="5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27"/>
  <sheetViews>
    <sheetView tabSelected="1" topLeftCell="B1" zoomScaleNormal="100" workbookViewId="0">
      <pane xSplit="1" ySplit="2" topLeftCell="D3" activePane="bottomRight" state="frozen"/>
      <selection activeCell="B1" sqref="B1"/>
      <selection pane="topRight" activeCell="C1" sqref="C1"/>
      <selection pane="bottomLeft" activeCell="B3" sqref="B3"/>
      <selection pane="bottomRight" activeCell="J26" sqref="J26"/>
    </sheetView>
  </sheetViews>
  <sheetFormatPr defaultRowHeight="15" x14ac:dyDescent="0.25"/>
  <cols>
    <col min="1" max="1" width="0" hidden="1" customWidth="1"/>
    <col min="2" max="2" width="51.5703125" customWidth="1"/>
    <col min="3" max="3" width="15.7109375" style="42" customWidth="1"/>
    <col min="4" max="4" width="16" style="42" customWidth="1"/>
    <col min="5" max="5" width="16.42578125" customWidth="1"/>
    <col min="6" max="6" width="15.85546875" customWidth="1"/>
    <col min="7" max="7" width="15.7109375" customWidth="1"/>
    <col min="8" max="8" width="16.5703125" customWidth="1"/>
    <col min="9" max="9" width="17.5703125" style="3" customWidth="1"/>
    <col min="10" max="10" width="12.28515625" style="3" customWidth="1"/>
  </cols>
  <sheetData>
    <row r="1" spans="1:10" ht="57" customHeight="1" x14ac:dyDescent="0.25">
      <c r="A1" s="2"/>
      <c r="B1" s="27" t="s">
        <v>27</v>
      </c>
      <c r="C1" s="27"/>
      <c r="D1" s="27"/>
      <c r="E1" s="27"/>
      <c r="F1" s="27"/>
      <c r="G1" s="27"/>
      <c r="H1" s="27"/>
      <c r="I1" s="27"/>
      <c r="J1" s="27"/>
    </row>
    <row r="2" spans="1:10" ht="21.75" customHeight="1" x14ac:dyDescent="0.25">
      <c r="B2" s="29" t="s">
        <v>0</v>
      </c>
      <c r="C2" s="28" t="s">
        <v>19</v>
      </c>
      <c r="D2" s="28"/>
      <c r="E2" s="28"/>
      <c r="F2" s="31" t="s">
        <v>22</v>
      </c>
      <c r="G2" s="32"/>
      <c r="H2" s="33"/>
      <c r="I2" s="34" t="s">
        <v>23</v>
      </c>
      <c r="J2" s="34" t="s">
        <v>21</v>
      </c>
    </row>
    <row r="3" spans="1:10" ht="51" customHeight="1" x14ac:dyDescent="0.25">
      <c r="B3" s="30"/>
      <c r="C3" s="38" t="s">
        <v>18</v>
      </c>
      <c r="D3" s="38" t="s">
        <v>24</v>
      </c>
      <c r="E3" s="12" t="s">
        <v>12</v>
      </c>
      <c r="F3" s="18" t="s">
        <v>18</v>
      </c>
      <c r="G3" s="26" t="s">
        <v>25</v>
      </c>
      <c r="H3" s="12" t="s">
        <v>12</v>
      </c>
      <c r="I3" s="35"/>
      <c r="J3" s="35"/>
    </row>
    <row r="4" spans="1:10" x14ac:dyDescent="0.25">
      <c r="B4" s="14">
        <v>1</v>
      </c>
      <c r="C4" s="39">
        <v>2</v>
      </c>
      <c r="D4" s="39">
        <v>3</v>
      </c>
      <c r="E4" s="15">
        <v>4</v>
      </c>
      <c r="F4" s="15">
        <v>5</v>
      </c>
      <c r="G4" s="15">
        <v>6</v>
      </c>
      <c r="H4" s="15">
        <v>7</v>
      </c>
      <c r="I4" s="16">
        <v>8</v>
      </c>
      <c r="J4" s="16">
        <v>9</v>
      </c>
    </row>
    <row r="5" spans="1:10" x14ac:dyDescent="0.25">
      <c r="B5" s="1" t="s">
        <v>1</v>
      </c>
      <c r="C5" s="20">
        <f>C6+C18</f>
        <v>3724595.7</v>
      </c>
      <c r="D5" s="20">
        <f>D6+D18</f>
        <v>2026793.2000000002</v>
      </c>
      <c r="E5" s="19">
        <f>D5/C5*100</f>
        <v>54.416461899475429</v>
      </c>
      <c r="F5" s="19">
        <f>F6+F18</f>
        <v>3919844.3650000002</v>
      </c>
      <c r="G5" s="19">
        <f>G6+G18-0.1</f>
        <v>2176756.4500000002</v>
      </c>
      <c r="H5" s="19">
        <f>G5/F5*100</f>
        <v>55.531706040068762</v>
      </c>
      <c r="I5" s="20">
        <f>G5-D5</f>
        <v>149963.25</v>
      </c>
      <c r="J5" s="20">
        <f>G5/D5*100</f>
        <v>107.39904051385211</v>
      </c>
    </row>
    <row r="6" spans="1:10" s="3" customFormat="1" x14ac:dyDescent="0.25">
      <c r="B6" s="5" t="s">
        <v>7</v>
      </c>
      <c r="C6" s="20">
        <f>C8+C9+C10+C11+C12+C13+C14+C15+C16+C17</f>
        <v>1944759.9</v>
      </c>
      <c r="D6" s="20">
        <f>D8+D9+D10+D11+D12+D13+D14+D15+D16+D17</f>
        <v>1070423.1000000001</v>
      </c>
      <c r="E6" s="20">
        <f t="shared" ref="E6:E19" si="0">D6/C6*100</f>
        <v>55.041401254725585</v>
      </c>
      <c r="F6" s="20">
        <f>F8+F9+F10+F11+F12+F13+F14+F15+F17+F16</f>
        <v>2004318</v>
      </c>
      <c r="G6" s="20">
        <f>G8+G9+G10+G11+G12+G13+G14+G15+G17+G16</f>
        <v>1162629.1000000001</v>
      </c>
      <c r="H6" s="20">
        <f t="shared" ref="H6:H19" si="1">G6/F6*100</f>
        <v>58.006219571944172</v>
      </c>
      <c r="I6" s="20">
        <f t="shared" ref="I6:I18" si="2">G6-D6</f>
        <v>92206</v>
      </c>
      <c r="J6" s="20">
        <f t="shared" ref="J6:J12" si="3">G6/D6*100</f>
        <v>108.61397703394107</v>
      </c>
    </row>
    <row r="7" spans="1:10" s="3" customFormat="1" x14ac:dyDescent="0.25">
      <c r="B7" s="6" t="s">
        <v>2</v>
      </c>
      <c r="C7" s="24"/>
      <c r="D7" s="21"/>
      <c r="E7" s="21"/>
      <c r="F7" s="21"/>
      <c r="G7" s="21"/>
      <c r="H7" s="21"/>
      <c r="I7" s="21"/>
      <c r="J7" s="21"/>
    </row>
    <row r="8" spans="1:10" s="3" customFormat="1" x14ac:dyDescent="0.25">
      <c r="B8" s="6" t="s">
        <v>3</v>
      </c>
      <c r="C8" s="21">
        <v>1286298</v>
      </c>
      <c r="D8" s="21">
        <v>721591.8</v>
      </c>
      <c r="E8" s="21">
        <f t="shared" si="0"/>
        <v>56.098338021205038</v>
      </c>
      <c r="F8" s="21">
        <v>1312858</v>
      </c>
      <c r="G8" s="21">
        <v>728559.7</v>
      </c>
      <c r="H8" s="21">
        <f t="shared" si="1"/>
        <v>55.494173779647149</v>
      </c>
      <c r="I8" s="21">
        <f t="shared" si="2"/>
        <v>6967.8999999999069</v>
      </c>
      <c r="J8" s="21">
        <f t="shared" si="3"/>
        <v>100.96562904401074</v>
      </c>
    </row>
    <row r="9" spans="1:10" s="3" customFormat="1" ht="27" customHeight="1" x14ac:dyDescent="0.25">
      <c r="B9" s="7" t="s">
        <v>5</v>
      </c>
      <c r="C9" s="25">
        <v>28153.200000000001</v>
      </c>
      <c r="D9" s="21">
        <v>11831.1</v>
      </c>
      <c r="E9" s="21">
        <f t="shared" si="0"/>
        <v>42.023997272068542</v>
      </c>
      <c r="F9" s="21">
        <v>23111</v>
      </c>
      <c r="G9" s="21">
        <v>13066.8</v>
      </c>
      <c r="H9" s="21">
        <f t="shared" si="1"/>
        <v>56.539310285145596</v>
      </c>
      <c r="I9" s="21">
        <f t="shared" si="2"/>
        <v>1235.6999999999989</v>
      </c>
      <c r="J9" s="21">
        <f t="shared" si="3"/>
        <v>110.44450642797372</v>
      </c>
    </row>
    <row r="10" spans="1:10" s="3" customFormat="1" ht="30" x14ac:dyDescent="0.25">
      <c r="B10" s="7" t="s">
        <v>13</v>
      </c>
      <c r="C10" s="25">
        <v>40775</v>
      </c>
      <c r="D10" s="21">
        <v>24435.5</v>
      </c>
      <c r="E10" s="21">
        <f t="shared" si="0"/>
        <v>59.927651747394236</v>
      </c>
      <c r="F10" s="21">
        <v>42429</v>
      </c>
      <c r="G10" s="21">
        <v>34729.199999999997</v>
      </c>
      <c r="H10" s="21">
        <f t="shared" si="1"/>
        <v>81.85250654033797</v>
      </c>
      <c r="I10" s="21">
        <f t="shared" si="2"/>
        <v>10293.699999999997</v>
      </c>
      <c r="J10" s="21" t="s">
        <v>26</v>
      </c>
    </row>
    <row r="11" spans="1:10" s="3" customFormat="1" ht="30" x14ac:dyDescent="0.25">
      <c r="B11" s="7" t="s">
        <v>14</v>
      </c>
      <c r="C11" s="25">
        <v>8790</v>
      </c>
      <c r="D11" s="21">
        <v>5000.3</v>
      </c>
      <c r="E11" s="21">
        <f t="shared" si="0"/>
        <v>56.886234357224119</v>
      </c>
      <c r="F11" s="21">
        <v>9446</v>
      </c>
      <c r="G11" s="21">
        <v>4666.8</v>
      </c>
      <c r="H11" s="21">
        <f t="shared" si="1"/>
        <v>49.405039170019052</v>
      </c>
      <c r="I11" s="21">
        <f t="shared" si="2"/>
        <v>-333.5</v>
      </c>
      <c r="J11" s="21">
        <f t="shared" si="3"/>
        <v>93.330400175989439</v>
      </c>
    </row>
    <row r="12" spans="1:10" s="3" customFormat="1" x14ac:dyDescent="0.25">
      <c r="B12" s="6" t="s">
        <v>4</v>
      </c>
      <c r="C12" s="21">
        <v>498</v>
      </c>
      <c r="D12" s="21">
        <v>532.6</v>
      </c>
      <c r="E12" s="21">
        <f t="shared" si="0"/>
        <v>106.94779116465864</v>
      </c>
      <c r="F12" s="21">
        <v>606</v>
      </c>
      <c r="G12" s="21">
        <v>683.3</v>
      </c>
      <c r="H12" s="21">
        <f t="shared" si="1"/>
        <v>112.75577557755774</v>
      </c>
      <c r="I12" s="21">
        <f t="shared" si="2"/>
        <v>150.69999999999993</v>
      </c>
      <c r="J12" s="21">
        <f t="shared" si="3"/>
        <v>128.295155839279</v>
      </c>
    </row>
    <row r="13" spans="1:10" s="3" customFormat="1" ht="30" x14ac:dyDescent="0.25">
      <c r="B13" s="7" t="s">
        <v>15</v>
      </c>
      <c r="C13" s="21">
        <v>2029</v>
      </c>
      <c r="D13" s="21">
        <v>1551.5</v>
      </c>
      <c r="E13" s="21">
        <f t="shared" si="0"/>
        <v>76.46623952686052</v>
      </c>
      <c r="F13" s="21">
        <v>2159</v>
      </c>
      <c r="G13" s="21">
        <v>1887.2</v>
      </c>
      <c r="H13" s="21">
        <f t="shared" si="1"/>
        <v>87.410838351088472</v>
      </c>
      <c r="I13" s="21">
        <f t="shared" si="2"/>
        <v>335.70000000000005</v>
      </c>
      <c r="J13" s="21">
        <f t="shared" ref="J13" si="4">G13/D13*100</f>
        <v>121.63712536255238</v>
      </c>
    </row>
    <row r="14" spans="1:10" s="3" customFormat="1" x14ac:dyDescent="0.25">
      <c r="B14" s="7" t="s">
        <v>16</v>
      </c>
      <c r="C14" s="21">
        <v>7551.5</v>
      </c>
      <c r="D14" s="21">
        <v>1238.3</v>
      </c>
      <c r="E14" s="21">
        <f t="shared" si="0"/>
        <v>16.398066609282925</v>
      </c>
      <c r="F14" s="21">
        <v>8416</v>
      </c>
      <c r="G14" s="21">
        <v>2442.4</v>
      </c>
      <c r="H14" s="21">
        <f t="shared" si="1"/>
        <v>29.020912547528514</v>
      </c>
      <c r="I14" s="21">
        <f t="shared" si="2"/>
        <v>1204.1000000000001</v>
      </c>
      <c r="J14" s="21" t="s">
        <v>26</v>
      </c>
    </row>
    <row r="15" spans="1:10" s="3" customFormat="1" x14ac:dyDescent="0.25">
      <c r="B15" s="6" t="s">
        <v>17</v>
      </c>
      <c r="C15" s="21">
        <v>16858.400000000001</v>
      </c>
      <c r="D15" s="21">
        <v>20605.2</v>
      </c>
      <c r="E15" s="21">
        <f t="shared" si="0"/>
        <v>122.22512219427703</v>
      </c>
      <c r="F15" s="21">
        <v>39207</v>
      </c>
      <c r="G15" s="21">
        <v>21759.8</v>
      </c>
      <c r="H15" s="21">
        <f t="shared" si="1"/>
        <v>55.499783201979234</v>
      </c>
      <c r="I15" s="21">
        <f t="shared" si="2"/>
        <v>1154.5999999999985</v>
      </c>
      <c r="J15" s="21">
        <f t="shared" ref="J15:J19" si="5">G15/D15*100</f>
        <v>105.60343990837265</v>
      </c>
    </row>
    <row r="16" spans="1:10" s="3" customFormat="1" x14ac:dyDescent="0.25">
      <c r="B16" s="6" t="s">
        <v>32</v>
      </c>
      <c r="C16" s="21">
        <v>2428</v>
      </c>
      <c r="D16" s="21">
        <v>1760.4</v>
      </c>
      <c r="E16" s="21">
        <f t="shared" si="0"/>
        <v>72.504118616144979</v>
      </c>
      <c r="F16" s="21">
        <v>3216</v>
      </c>
      <c r="G16" s="21">
        <v>1747.2</v>
      </c>
      <c r="H16" s="21">
        <f t="shared" si="1"/>
        <v>54.32835820895523</v>
      </c>
      <c r="I16" s="21">
        <f t="shared" si="2"/>
        <v>-13.200000000000045</v>
      </c>
      <c r="J16" s="21">
        <f t="shared" si="5"/>
        <v>99.25017041581458</v>
      </c>
    </row>
    <row r="17" spans="2:10" s="3" customFormat="1" x14ac:dyDescent="0.25">
      <c r="B17" s="6" t="s">
        <v>28</v>
      </c>
      <c r="C17" s="21">
        <v>551378.80000000005</v>
      </c>
      <c r="D17" s="21">
        <v>281876.40000000002</v>
      </c>
      <c r="E17" s="21">
        <f t="shared" si="0"/>
        <v>51.122096098000135</v>
      </c>
      <c r="F17" s="21">
        <v>562870</v>
      </c>
      <c r="G17" s="21">
        <v>353086.7</v>
      </c>
      <c r="H17" s="21">
        <f t="shared" si="1"/>
        <v>62.729706681827068</v>
      </c>
      <c r="I17" s="21">
        <f t="shared" si="2"/>
        <v>71210.299999999988</v>
      </c>
      <c r="J17" s="21">
        <f t="shared" si="5"/>
        <v>125.26295213079209</v>
      </c>
    </row>
    <row r="18" spans="2:10" x14ac:dyDescent="0.25">
      <c r="B18" s="1" t="s">
        <v>11</v>
      </c>
      <c r="C18" s="20">
        <f>C19+C25+C26+C27</f>
        <v>1779835.8</v>
      </c>
      <c r="D18" s="20">
        <f>D19+D25+D26+D27</f>
        <v>956370.10000000009</v>
      </c>
      <c r="E18" s="19">
        <f t="shared" si="0"/>
        <v>53.733614078332401</v>
      </c>
      <c r="F18" s="19">
        <f>F19+F25+F26+F27</f>
        <v>1915526.365</v>
      </c>
      <c r="G18" s="19">
        <f>G19+G25+G26+G27</f>
        <v>1014127.4500000001</v>
      </c>
      <c r="H18" s="19">
        <f t="shared" si="1"/>
        <v>52.942494999279219</v>
      </c>
      <c r="I18" s="20">
        <f t="shared" si="2"/>
        <v>57757.349999999977</v>
      </c>
      <c r="J18" s="20">
        <f t="shared" si="5"/>
        <v>106.03922581854033</v>
      </c>
    </row>
    <row r="19" spans="2:10" ht="30" x14ac:dyDescent="0.25">
      <c r="B19" s="11" t="s">
        <v>6</v>
      </c>
      <c r="C19" s="21">
        <f>C21+C22+C23+C24</f>
        <v>1774615.5</v>
      </c>
      <c r="D19" s="21">
        <f>D21+D22+D23+D24</f>
        <v>945476.3</v>
      </c>
      <c r="E19" s="23">
        <f t="shared" si="0"/>
        <v>53.277811447043035</v>
      </c>
      <c r="F19" s="23">
        <f>F21+F22+F23+F24</f>
        <v>1868479.456</v>
      </c>
      <c r="G19" s="23">
        <f>G21+G22+G23+G24</f>
        <v>963510.45200000005</v>
      </c>
      <c r="H19" s="23">
        <f t="shared" si="1"/>
        <v>51.56655316203809</v>
      </c>
      <c r="I19" s="21">
        <f t="shared" ref="I19:I27" si="6">G19-D19</f>
        <v>18034.152000000002</v>
      </c>
      <c r="J19" s="21">
        <f t="shared" si="5"/>
        <v>101.90741449574145</v>
      </c>
    </row>
    <row r="20" spans="2:10" x14ac:dyDescent="0.25">
      <c r="B20" s="4" t="s">
        <v>2</v>
      </c>
      <c r="C20" s="40"/>
      <c r="D20" s="21"/>
      <c r="E20" s="23"/>
      <c r="F20" s="22"/>
      <c r="G20" s="22"/>
      <c r="H20" s="22"/>
      <c r="I20" s="21"/>
      <c r="J20" s="21"/>
    </row>
    <row r="21" spans="2:10" s="36" customFormat="1" ht="30" x14ac:dyDescent="0.25">
      <c r="B21" s="8" t="s">
        <v>29</v>
      </c>
      <c r="C21" s="41">
        <v>0</v>
      </c>
      <c r="D21" s="17">
        <v>0</v>
      </c>
      <c r="E21" s="13" t="s">
        <v>33</v>
      </c>
      <c r="F21" s="17">
        <v>26410.400000000001</v>
      </c>
      <c r="G21" s="17">
        <v>13205.1</v>
      </c>
      <c r="H21" s="13">
        <f t="shared" ref="H21:H27" si="7">G21/F21*100</f>
        <v>49.999621361281918</v>
      </c>
      <c r="I21" s="17">
        <f t="shared" si="6"/>
        <v>13205.1</v>
      </c>
      <c r="J21" s="17" t="s">
        <v>33</v>
      </c>
    </row>
    <row r="22" spans="2:10" ht="30" x14ac:dyDescent="0.25">
      <c r="B22" s="8" t="s">
        <v>8</v>
      </c>
      <c r="C22" s="17">
        <v>447285.7</v>
      </c>
      <c r="D22" s="17">
        <v>125808</v>
      </c>
      <c r="E22" s="13">
        <f t="shared" ref="E21:E27" si="8">D22/C22*100</f>
        <v>28.126989081028075</v>
      </c>
      <c r="F22" s="17">
        <v>429231.93800000002</v>
      </c>
      <c r="G22" s="17">
        <v>100494.531</v>
      </c>
      <c r="H22" s="13">
        <f t="shared" si="7"/>
        <v>23.41264060364492</v>
      </c>
      <c r="I22" s="17">
        <f t="shared" si="6"/>
        <v>-25313.468999999997</v>
      </c>
      <c r="J22" s="17">
        <f t="shared" ref="J21:J23" si="9">G22/D22*100</f>
        <v>79.879285101106447</v>
      </c>
    </row>
    <row r="23" spans="2:10" ht="30" x14ac:dyDescent="0.25">
      <c r="B23" s="8" t="s">
        <v>20</v>
      </c>
      <c r="C23" s="17">
        <v>1321745</v>
      </c>
      <c r="D23" s="17">
        <v>815821.3</v>
      </c>
      <c r="E23" s="13">
        <f t="shared" si="8"/>
        <v>61.723047940412116</v>
      </c>
      <c r="F23" s="17">
        <v>1380352.652</v>
      </c>
      <c r="G23" s="17">
        <v>833142.353</v>
      </c>
      <c r="H23" s="13">
        <f t="shared" si="7"/>
        <v>60.357210296430829</v>
      </c>
      <c r="I23" s="17">
        <f t="shared" si="6"/>
        <v>17321.052999999956</v>
      </c>
      <c r="J23" s="17">
        <f t="shared" si="9"/>
        <v>102.12314302163965</v>
      </c>
    </row>
    <row r="24" spans="2:10" x14ac:dyDescent="0.25">
      <c r="B24" s="9" t="s">
        <v>9</v>
      </c>
      <c r="C24" s="17">
        <v>5584.8</v>
      </c>
      <c r="D24" s="17">
        <v>3847</v>
      </c>
      <c r="E24" s="13">
        <f t="shared" si="8"/>
        <v>68.883397794012311</v>
      </c>
      <c r="F24" s="17">
        <v>32484.466</v>
      </c>
      <c r="G24" s="17">
        <v>16668.468000000001</v>
      </c>
      <c r="H24" s="13">
        <f t="shared" si="7"/>
        <v>51.312119460421478</v>
      </c>
      <c r="I24" s="17">
        <f t="shared" si="6"/>
        <v>12821.468000000001</v>
      </c>
      <c r="J24" s="21" t="s">
        <v>26</v>
      </c>
    </row>
    <row r="25" spans="2:10" x14ac:dyDescent="0.25">
      <c r="B25" s="10" t="s">
        <v>10</v>
      </c>
      <c r="C25" s="21">
        <v>3615.3</v>
      </c>
      <c r="D25" s="21">
        <v>13465.3</v>
      </c>
      <c r="E25" s="23" t="s">
        <v>26</v>
      </c>
      <c r="F25" s="21">
        <v>47046.909</v>
      </c>
      <c r="G25" s="21">
        <v>50656.909</v>
      </c>
      <c r="H25" s="23">
        <f t="shared" si="7"/>
        <v>107.67319272770928</v>
      </c>
      <c r="I25" s="21">
        <f t="shared" si="6"/>
        <v>37191.608999999997</v>
      </c>
      <c r="J25" s="21" t="s">
        <v>26</v>
      </c>
    </row>
    <row r="26" spans="2:10" ht="90" x14ac:dyDescent="0.25">
      <c r="B26" s="37" t="s">
        <v>30</v>
      </c>
      <c r="C26" s="21">
        <v>1605</v>
      </c>
      <c r="D26" s="21">
        <v>1620.8</v>
      </c>
      <c r="E26" s="23">
        <f t="shared" si="8"/>
        <v>100.98442367601245</v>
      </c>
      <c r="F26" s="21">
        <v>0</v>
      </c>
      <c r="G26" s="21">
        <v>585</v>
      </c>
      <c r="H26" s="23" t="s">
        <v>33</v>
      </c>
      <c r="I26" s="21">
        <f t="shared" si="6"/>
        <v>-1035.8</v>
      </c>
      <c r="J26" s="21">
        <f t="shared" ref="J26:J27" si="10">G26/D26*100</f>
        <v>36.093287265547879</v>
      </c>
    </row>
    <row r="27" spans="2:10" ht="45" x14ac:dyDescent="0.25">
      <c r="B27" s="37" t="s">
        <v>31</v>
      </c>
      <c r="C27" s="21">
        <v>0</v>
      </c>
      <c r="D27" s="21">
        <v>-4192.3</v>
      </c>
      <c r="E27" s="23" t="s">
        <v>33</v>
      </c>
      <c r="F27" s="21">
        <v>0</v>
      </c>
      <c r="G27" s="21">
        <v>-624.91099999999994</v>
      </c>
      <c r="H27" s="23" t="s">
        <v>33</v>
      </c>
      <c r="I27" s="21">
        <f t="shared" si="6"/>
        <v>3567.3890000000001</v>
      </c>
      <c r="J27" s="21">
        <f t="shared" si="10"/>
        <v>14.906161295708797</v>
      </c>
    </row>
  </sheetData>
  <mergeCells count="6">
    <mergeCell ref="B1:J1"/>
    <mergeCell ref="C2:E2"/>
    <mergeCell ref="B2:B3"/>
    <mergeCell ref="F2:H2"/>
    <mergeCell ref="I2:I3"/>
    <mergeCell ref="J2:J3"/>
  </mergeCells>
  <printOptions horizontalCentered="1"/>
  <pageMargins left="0.11811023622047245" right="0.11811023622047245" top="0.15748031496062992" bottom="0.35433070866141736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3.10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Марон Надежда Николаевна</dc:creator>
  <cp:lastModifiedBy>Стогова Анна Николаевна</cp:lastModifiedBy>
  <cp:lastPrinted>2018-08-22T10:18:04Z</cp:lastPrinted>
  <dcterms:created xsi:type="dcterms:W3CDTF">2015-05-06T07:14:08Z</dcterms:created>
  <dcterms:modified xsi:type="dcterms:W3CDTF">2018-08-22T10:18:13Z</dcterms:modified>
</cp:coreProperties>
</file>